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2vs2021" sheetId="2" r:id="rId2"/>
    <sheet name="R_PTW NEW 2022vs2021" sheetId="3" r:id="rId3"/>
    <sheet name="R_MC NEW 2022vs2021" sheetId="4" r:id="rId4"/>
    <sheet name="R_MC 2022 rankings" sheetId="5" r:id="rId5"/>
    <sheet name="R_MP NEW 2022vs2021" sheetId="6" r:id="rId6"/>
    <sheet name="R_MP_2022 ranking" sheetId="7" r:id="rId7"/>
    <sheet name="R_PTW USED 2022vs2021" sheetId="8" r:id="rId8"/>
    <sheet name="R_MC&amp;MP structure 2022" sheetId="9" r:id="rId9"/>
  </sheets>
  <definedNames>
    <definedName name="_xlfn.IFERROR" hidden="1">#NAME?</definedName>
    <definedName name="_xlfn.SINGLE" hidden="1">#NAME?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<sst xmlns="http://schemas.openxmlformats.org/spreadsheetml/2006/main" count="419" uniqueCount="154">
  <si>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</si>
  <si>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</si>
  <si>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</si>
  <si>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</si>
  <si>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</si>
  <si>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</si>
  <si>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</si>
  <si>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</si>
  <si>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</si>
  <si>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</si>
  <si>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</si>
  <si>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</si>
  <si>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</si>
  <si>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</si>
  <si>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</si>
  <si>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</si>
  <si>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</si>
  <si>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</si>
  <si>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</si>
  <si>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</si>
  <si>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</si>
  <si>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</si>
  <si>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</si>
  <si>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</si>
  <si>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</si>
  <si>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</si>
  <si>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</si>
  <si>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</si>
  <si>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</si>
  <si>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</si>
  <si>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</si>
  <si>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</si>
  <si>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</si>
  <si>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</si>
  <si>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</si>
  <si>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</si>
  <si>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</si>
  <si>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</si>
  <si>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</si>
  <si>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</si>
  <si>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</si>
  <si>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</si>
  <si>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</si>
  <si>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</si>
  <si>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</si>
  <si>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</si>
  <si>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</si>
  <si>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</si>
  <si>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</si>
  <si>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</si>
  <si>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</si>
  <si>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</si>
  <si>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</si>
  <si>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</si>
  <si>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</si>
  <si>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</si>
  <si>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</si>
  <si>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</si>
  <si>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</si>
  <si>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</si>
  <si>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</si>
  <si>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</si>
  <si>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</si>
  <si>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</si>
  <si>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</si>
  <si>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</si>
  <si>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</si>
  <si>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</si>
  <si>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</si>
  <si>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</si>
  <si>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</si>
  <si>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</si>
  <si>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</si>
  <si>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</si>
  <si>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</si>
  <si>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</si>
  <si>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</si>
  <si>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</si>
  <si>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</si>
  <si>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</si>
  <si>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</si>
  <si>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</si>
  <si>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</si>
  <si>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</si>
  <si>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</si>
  <si>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</si>
  <si>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</si>
  <si>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</si>
  <si>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</si>
  <si>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</si>
  <si>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</si>
  <si>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</si>
  <si>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</si>
  <si>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</si>
  <si>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</si>
  <si>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</si>
  <si>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</si>
  <si>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</si>
  <si>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</si>
  <si>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</si>
  <si>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</si>
  <si>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</si>
  <si>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</si>
  <si>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</si>
  <si>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</si>
  <si>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>HARLEY-DAVIDSON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</si>
  <si>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</si>
  <si>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</si>
  <si>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</si>
  <si>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</si>
  <si>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</si>
  <si>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</si>
  <si>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</si>
  <si>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</si>
  <si>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</si>
  <si>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</si>
  <si>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</si>
  <si>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</si>
  <si>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</si>
  <si>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</si>
  <si>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</si>
  <si>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</si>
  <si>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</si>
  <si>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FIRST REGISTRATIONS of NEW* MC, TOP10 BRANDS JUNUARY 2022</t>
  </si>
  <si>
    <t>FIRST REGISTRATIONS MP, TOP10 BRANDS JUNUARY 2022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</si>
  <si>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</si>
  <si>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</si>
  <si>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</si>
  <si>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</si>
  <si>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</si>
  <si>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JANUARY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</si>
  <si>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</si>
  <si>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</si>
  <si>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</si>
  <si>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</si>
  <si>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January</t>
  </si>
  <si>
    <t>2022
Share %</t>
  </si>
  <si>
    <t>New* MOTORCYCLE - Top10 Makes - 2022 YTD</t>
  </si>
  <si>
    <t>New MOTORCYCLES - makes ranking by DCC - 2022 YTD</t>
  </si>
  <si>
    <t>New MOTORCYCLES - makes ranking by segments - 2022 YTD</t>
  </si>
  <si>
    <t>NEW MP FIRST REGISTRATIONS IN POLAND in units, 2022 vs 2021</t>
  </si>
  <si>
    <t>New* MOPEDS - Top10 Makes - 2022 YTD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</si>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</sst>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675"/>
          <c:w val="0.82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2022vs2021'!$B$2:$M$2</c:f>
              <c:strCache/>
            </c:strRef>
          </c:cat>
          <c:val>
            <c:numRef>
              <c:f>'R_PTW 2022vs2021'!$U$5:$AF$5</c:f>
              <c:numCache/>
            </c:numRef>
          </c:val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2022vs2021'!$B$2:$M$2</c:f>
              <c:strCache/>
            </c:strRef>
          </c:cat>
          <c:val>
            <c:numRef>
              <c:f>'R_PTW 2022vs2021'!$B$5:$M$5</c:f>
              <c:numCache/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9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2022vs2021'!$B$3:$M$3</c:f>
              <c:strCache/>
            </c:strRef>
          </c:cat>
          <c:val>
            <c:numRef>
              <c:f>'R_MP NEW 2022vs2021'!$B$7:$M$7</c:f>
              <c:numCache/>
            </c:numRef>
          </c:val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2022vs2021'!$B$8:$M$8</c:f>
              <c:numCache/>
            </c:numRef>
          </c:val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2022vs2021'!$B$3:$M$3</c:f>
              <c:strCache/>
            </c:strRef>
          </c:cat>
          <c:val>
            <c:numRef>
              <c:f>'R_MP NEW 2022vs2021'!$B$9:$M$9</c:f>
              <c:numCache/>
            </c:numRef>
          </c:val>
        </c:ser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1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2021 - 2022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2022vs2021'!$N$3</c:f>
              <c:strCache/>
            </c:strRef>
          </c:cat>
          <c:val>
            <c:numRef>
              <c:f>'R_MP NEW 2022vs2021'!$F$14</c:f>
              <c:numCache/>
            </c:numRef>
          </c:val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2022vs2021'!$N$3</c:f>
              <c:strCache/>
            </c:strRef>
          </c:cat>
          <c:val>
            <c:numRef>
              <c:f>'R_MP NEW 2022vs2021'!$N$9</c:f>
              <c:numCache/>
            </c:numRef>
          </c:val>
        </c:ser>
        <c:gapWidth val="200"/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At val="0"/>
        <c:auto val="1"/>
        <c:lblOffset val="100"/>
        <c:tickLblSkip val="1"/>
        <c:noMultiLvlLbl val="0"/>
      </c:catAx>
      <c:valAx>
        <c:axId val="257376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8"/>
          <c:w val="0.732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2022vs2021'!$B$2:$M$2</c:f>
              <c:strCache/>
            </c:strRef>
          </c:cat>
          <c:val>
            <c:numRef>
              <c:f>'R_PTW USED 2022vs2021'!$U$5:$AF$5</c:f>
              <c:numCache/>
            </c:numRef>
          </c:val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2022vs2021'!$B$2:$M$2</c:f>
              <c:strCache/>
            </c:strRef>
          </c:cat>
          <c:val>
            <c:numRef>
              <c:f>'R_PTW USED 2022vs2021'!$B$5:$M$5</c:f>
              <c:numCache/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2021 - 2022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45"/>
          <c:w val="0.73775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2022vs2021'!$N$2</c:f>
              <c:strCache/>
            </c:strRef>
          </c:cat>
          <c:val>
            <c:numRef>
              <c:f>'R_PTW USED 2022vs2021'!$F$13</c:f>
              <c:numCache/>
            </c:numRef>
          </c:val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2022vs2021'!$N$2</c:f>
              <c:strCache/>
            </c:strRef>
          </c:cat>
          <c:val>
            <c:numRef>
              <c:f>'R_PTW USED 2022vs2021'!$N$5</c:f>
              <c:numCache/>
            </c:numRef>
          </c:val>
        </c:ser>
        <c:gapWidth val="200"/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2022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2022vs2021'!$A$3:$A$4</c:f>
              <c:strCache/>
            </c:strRef>
          </c:cat>
          <c:val>
            <c:numRef>
              <c:f>'R_PTW USED 2022vs2021'!$O$3:$O$4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2022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2022'!$B$11:$M$11</c:f>
              <c:numCache/>
            </c:numRef>
          </c:val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2022'!$B$10:$M$10</c:f>
              <c:numCache/>
            </c:numRef>
          </c:val>
        </c:ser>
        <c:overlap val="100"/>
        <c:axId val="37411949"/>
        <c:axId val="1163222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2022'!$B$8:$M$8</c:f>
              <c:numCache/>
            </c:numRef>
          </c:val>
          <c:smooth val="0"/>
        </c:ser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2022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2022'!$B$26:$M$26</c:f>
              <c:numCache/>
            </c:numRef>
          </c:val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2022'!$B$25:$M$25</c:f>
              <c:numCache/>
            </c:numRef>
          </c:val>
        </c:ser>
        <c:overlap val="100"/>
        <c:axId val="10468999"/>
        <c:axId val="27112128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2022'!$B$23:$M$23</c:f>
              <c:numCache/>
            </c:numRef>
          </c:val>
          <c:smooth val="0"/>
        </c:ser>
        <c:axId val="10468999"/>
        <c:axId val="27112128"/>
      </c:line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2021 - 2022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65"/>
          <c:w val="0.7992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2022vs2021'!$N$2</c:f>
              <c:strCache/>
            </c:strRef>
          </c:cat>
          <c:val>
            <c:numRef>
              <c:f>'R_PTW 2022vs2021'!$F$13</c:f>
              <c:numCache/>
            </c:numRef>
          </c:val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2022vs2021'!$N$2</c:f>
              <c:strCache/>
            </c:strRef>
          </c:cat>
          <c:val>
            <c:numRef>
              <c:f>'R_PTW 2022vs2021'!$E$13</c:f>
              <c:numCache/>
            </c:numRef>
          </c:val>
        </c:ser>
        <c:gapWidth val="200"/>
        <c:axId val="4875555"/>
        <c:axId val="43879996"/>
      </c:bar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2022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2022vs2021'!$A$3:$A$4</c:f>
              <c:strCache/>
            </c:strRef>
          </c:cat>
          <c:val>
            <c:numRef>
              <c:f>'R_PTW 2022vs2021'!$O$3:$O$4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8"/>
          <c:w val="0.73225"/>
          <c:h val="0.80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2022vs2021'!$B$2:$M$2</c:f>
              <c:strCache/>
            </c:strRef>
          </c:cat>
          <c:val>
            <c:numRef>
              <c:f>'R_PTW NEW 2022vs2021'!$U$5:$AF$5</c:f>
              <c:numCache/>
            </c:numRef>
          </c:val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2022vs2021'!$B$2:$M$2</c:f>
              <c:strCache/>
            </c:strRef>
          </c:cat>
          <c:val>
            <c:numRef>
              <c:f>'R_PTW NEW 2022vs2021'!$B$5:$M$5</c:f>
              <c:numCache/>
            </c:numRef>
          </c:val>
        </c:ser>
        <c:axId val="59375645"/>
        <c:axId val="64618758"/>
      </c:bar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2021 - 2022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5"/>
          <c:w val="0.752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2022vs2021'!$N$2</c:f>
              <c:strCache/>
            </c:strRef>
          </c:cat>
          <c:val>
            <c:numRef>
              <c:f>'R_PTW NEW 2022vs2021'!$F$13</c:f>
              <c:numCache/>
            </c:numRef>
          </c:val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2022vs2021'!$N$2</c:f>
              <c:strCache/>
            </c:strRef>
          </c:cat>
          <c:val>
            <c:numRef>
              <c:f>'R_PTW NEW 2022vs2021'!$N$5</c:f>
              <c:numCache/>
            </c:numRef>
          </c:val>
        </c:ser>
        <c:gapWidth val="200"/>
        <c:axId val="44697911"/>
        <c:axId val="66736880"/>
      </c:bar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2022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2022vs2021'!$A$3:$A$4</c:f>
              <c:strCache/>
            </c:strRef>
          </c:cat>
          <c:val>
            <c:numRef>
              <c:f>'R_PTW NEW 2022vs2021'!$O$3:$O$4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2022vs2021'!$B$3:$M$3</c:f>
              <c:strCache/>
            </c:strRef>
          </c:cat>
          <c:val>
            <c:numRef>
              <c:f>'R_MC NEW 2022vs2021'!$B$7:$M$7</c:f>
              <c:numCache/>
            </c:numRef>
          </c:val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2022vs2021'!$B$8:$M$8</c:f>
              <c:numCache/>
            </c:numRef>
          </c:val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2022vs2021'!$B$3:$M$3</c:f>
              <c:strCache/>
            </c:strRef>
          </c:cat>
          <c:val>
            <c:numRef>
              <c:f>'R_MC NEW 2022vs2021'!$B$9:$M$9</c:f>
              <c:numCache/>
            </c:numRef>
          </c:val>
        </c:ser>
        <c:axId val="63761009"/>
        <c:axId val="36978170"/>
      </c:bar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2021 - 2022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2022vs2021'!$N$3</c:f>
              <c:strCache/>
            </c:strRef>
          </c:cat>
          <c:val>
            <c:numRef>
              <c:f>'R_MC NEW 2022vs2021'!$F$14</c:f>
              <c:numCache/>
            </c:numRef>
          </c:val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2022vs2021'!$N$3</c:f>
              <c:strCache/>
            </c:strRef>
          </c:cat>
          <c:val>
            <c:numRef>
              <c:f>'R_MC NEW 2022vs2021'!$N$9</c:f>
              <c:numCache/>
            </c:numRef>
          </c:val>
        </c:ser>
        <c:gapWidth val="200"/>
        <c:axId val="64368075"/>
        <c:axId val="42441764"/>
      </c:bar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764"/>
        <c:crossesAt val="0"/>
        <c:auto val="1"/>
        <c:lblOffset val="100"/>
        <c:tickLblSkip val="1"/>
        <c:noMultiLvlLbl val="0"/>
      </c:catAx>
      <c:valAx>
        <c:axId val="424417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6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9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2022 rankings'!$J$10,'R_MC 2022 rankings'!$J$15,'R_MC 2022 rankings'!$J$20,'R_MC 2022 rankings'!$J$25,'R_MC 2022 rankings'!$J$30,'R_MC 2022 rankings'!$J$31,'R_MC 2022 rankings'!$J$32)</c:f>
              <c:strCache/>
            </c:strRef>
          </c:cat>
          <c:val>
            <c:numRef>
              <c:f>('R_MC 2022 rankings'!$L$10,'R_MC 2022 rankings'!$L$15,'R_MC 2022 rankings'!$L$20,'R_MC 2022 rankings'!$L$25,'R_MC 2022 rankings'!$L$30,'R_MC 2022 rankings'!$L$31,'R_MC 2022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106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113</v>
      </c>
      <c r="C7" s="62" t="s">
        <v>114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115</v>
      </c>
      <c r="C9" s="63" t="s">
        <v>116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117</v>
      </c>
      <c r="C11" s="63" t="s">
        <v>118</v>
      </c>
      <c r="D11" s="10"/>
    </row>
    <row r="12" ht="12.75">
      <c r="B12" s="145"/>
    </row>
    <row r="13" spans="2:17" ht="12.75">
      <c r="B13" s="146" t="s">
        <v>109</v>
      </c>
      <c r="C13" s="62" t="s">
        <v>123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119</v>
      </c>
      <c r="C15" s="63" t="s">
        <v>120</v>
      </c>
      <c r="D15" s="12"/>
    </row>
    <row r="16" ht="12.75">
      <c r="B16" s="145"/>
    </row>
    <row r="17" spans="2:3" ht="12.75">
      <c r="B17" s="147" t="s">
        <v>110</v>
      </c>
      <c r="C17" s="62" t="s">
        <v>124</v>
      </c>
    </row>
    <row r="18" ht="12.75">
      <c r="B18" s="145"/>
    </row>
    <row r="19" spans="2:3" ht="12.75">
      <c r="B19" s="147" t="s">
        <v>121</v>
      </c>
      <c r="C19" s="62" t="s">
        <v>122</v>
      </c>
    </row>
    <row r="20" ht="12.75">
      <c r="B20" s="145"/>
    </row>
    <row r="21" spans="2:3" ht="12.75">
      <c r="B21" s="147" t="s">
        <v>111</v>
      </c>
      <c r="C21" s="62" t="s">
        <v>112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2vs2021'!A1" display="R_PTW 2022vs2021"/>
    <hyperlink ref="B9" location="'R_PTW NEW 2022vs2021'!A1" display="R_PTW NEW 2022vs2021"/>
    <hyperlink ref="B11" location="'R_MC NEW 2022vs2021'!A1" display="R_MC NEW 2022vs2021"/>
    <hyperlink ref="B13" location="'R_MC 2022 rankings'!A1" display="R_MC 2022 rankings"/>
    <hyperlink ref="B15" location="'R_MP NEW 2022vs2021'!A1" display="R_MP NEW 2022vs2021"/>
    <hyperlink ref="B17" location="'R_MP_2022 ranking'!A1" display="R_MP_2022 ranking"/>
    <hyperlink ref="B19" location="'R_PTW USED 2022vs2021'!A1" display="R_PTW USED 2022vs2021"/>
    <hyperlink ref="B21" location="'R_MC&amp;MP structure 2022'!A1" display="R_MC&amp;MP structure 2022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128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3711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3711</v>
      </c>
      <c r="O3" s="97">
        <v>0.8143515470704411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3" s="5" customFormat="1" ht="15.75" customHeight="1">
      <c r="A4" s="19" t="s">
        <v>3</v>
      </c>
      <c r="B4" s="159">
        <v>846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846</v>
      </c>
      <c r="O4" s="97">
        <v>0.18564845292955892</v>
      </c>
      <c r="P4"/>
      <c r="T4" s="100" t="s">
        <v>3</v>
      </c>
      <c r="U4" s="159">
        <v>791</v>
      </c>
      <c r="V4" s="159">
        <v>869</v>
      </c>
      <c r="W4" s="159">
        <v>1784</v>
      </c>
      <c r="X4" s="159">
        <v>2192</v>
      </c>
      <c r="Y4" s="159">
        <v>2682</v>
      </c>
      <c r="Z4" s="159">
        <v>2888</v>
      </c>
      <c r="AA4" s="159">
        <v>2998</v>
      </c>
      <c r="AB4" s="159">
        <v>2615</v>
      </c>
      <c r="AC4" s="159">
        <v>1967</v>
      </c>
      <c r="AD4" s="159">
        <v>1475</v>
      </c>
      <c r="AE4" s="159">
        <v>1210</v>
      </c>
      <c r="AF4" s="160">
        <v>1553</v>
      </c>
      <c r="AG4" s="3">
        <v>23024</v>
      </c>
    </row>
    <row r="5" spans="1:33" s="5" customFormat="1" ht="12.75">
      <c r="A5" s="30" t="s">
        <v>126</v>
      </c>
      <c r="B5" s="9">
        <v>4557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4557</v>
      </c>
      <c r="O5" s="97">
        <v>1</v>
      </c>
      <c r="P5"/>
      <c r="T5" s="99" t="s">
        <v>90</v>
      </c>
      <c r="U5" s="218">
        <v>3942</v>
      </c>
      <c r="V5" s="218">
        <v>5120</v>
      </c>
      <c r="W5" s="218">
        <v>11099</v>
      </c>
      <c r="X5" s="218">
        <v>12644</v>
      </c>
      <c r="Y5" s="218">
        <v>12970</v>
      </c>
      <c r="Z5" s="218">
        <v>13029</v>
      </c>
      <c r="AA5" s="218">
        <v>11926</v>
      </c>
      <c r="AB5" s="218">
        <v>9511</v>
      </c>
      <c r="AC5" s="218">
        <v>7650</v>
      </c>
      <c r="AD5" s="218">
        <v>6231</v>
      </c>
      <c r="AE5" s="218">
        <v>5319</v>
      </c>
      <c r="AF5" s="218">
        <v>5536</v>
      </c>
      <c r="AG5" s="218">
        <v>104977</v>
      </c>
    </row>
    <row r="6" spans="1:34" s="5" customFormat="1" ht="15.75" customHeight="1">
      <c r="A6" s="69" t="s">
        <v>127</v>
      </c>
      <c r="B6" s="207">
        <v>-0.17684248554913296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129</v>
      </c>
      <c r="B7" s="208">
        <v>0.15601217656012167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0.15601217656012167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130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2022</v>
      </c>
      <c r="C10" s="45">
        <v>2021</v>
      </c>
      <c r="D10" s="228"/>
      <c r="E10" s="45">
        <f>B10</f>
        <v>2022</v>
      </c>
      <c r="F10" s="45">
        <f>C10</f>
        <v>2021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3711</v>
      </c>
      <c r="C11" s="187">
        <v>3151</v>
      </c>
      <c r="D11" s="188">
        <v>0.17772135829895275</v>
      </c>
      <c r="E11" s="187">
        <v>3711</v>
      </c>
      <c r="F11" s="189">
        <v>3151</v>
      </c>
      <c r="G11" s="188">
        <v>0.17772135829895275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846</v>
      </c>
      <c r="C12" s="187">
        <v>791</v>
      </c>
      <c r="D12" s="188">
        <v>0.06953223767383054</v>
      </c>
      <c r="E12" s="187">
        <v>846</v>
      </c>
      <c r="F12" s="189">
        <v>791</v>
      </c>
      <c r="G12" s="188">
        <v>0.06953223767383054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4557</v>
      </c>
      <c r="C13" s="187">
        <v>3942</v>
      </c>
      <c r="D13" s="188">
        <v>0.15601217656012167</v>
      </c>
      <c r="E13" s="187">
        <v>4557</v>
      </c>
      <c r="F13" s="187">
        <v>3942</v>
      </c>
      <c r="G13" s="188">
        <v>0.15601217656012167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856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856</v>
      </c>
      <c r="O3" s="97">
        <v>0.7068538398018167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3" s="5" customFormat="1" ht="15.75" customHeight="1">
      <c r="A4" s="19" t="s">
        <v>3</v>
      </c>
      <c r="B4" s="159">
        <v>355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355</v>
      </c>
      <c r="O4" s="97">
        <v>0.2931461601981833</v>
      </c>
      <c r="T4" s="68" t="s">
        <v>3</v>
      </c>
      <c r="U4" s="159">
        <v>301</v>
      </c>
      <c r="V4" s="159">
        <v>401</v>
      </c>
      <c r="W4" s="159">
        <v>902</v>
      </c>
      <c r="X4" s="159">
        <v>1140</v>
      </c>
      <c r="Y4" s="159">
        <v>1457</v>
      </c>
      <c r="Z4" s="159">
        <v>1691</v>
      </c>
      <c r="AA4" s="159">
        <v>1693</v>
      </c>
      <c r="AB4" s="159">
        <v>1475</v>
      </c>
      <c r="AC4" s="159">
        <v>1097</v>
      </c>
      <c r="AD4" s="159">
        <v>849</v>
      </c>
      <c r="AE4" s="159">
        <v>671</v>
      </c>
      <c r="AF4" s="160">
        <v>1033</v>
      </c>
      <c r="AG4" s="3">
        <v>12710</v>
      </c>
    </row>
    <row r="5" spans="1:33" s="5" customFormat="1" ht="12.75">
      <c r="A5" s="30" t="s">
        <v>126</v>
      </c>
      <c r="B5" s="9">
        <v>1211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1211</v>
      </c>
      <c r="O5" s="97">
        <v>1</v>
      </c>
      <c r="T5" s="48" t="s">
        <v>90</v>
      </c>
      <c r="U5" s="218">
        <v>711</v>
      </c>
      <c r="V5" s="218">
        <v>1307</v>
      </c>
      <c r="W5" s="218">
        <v>3125</v>
      </c>
      <c r="X5" s="218">
        <v>4024</v>
      </c>
      <c r="Y5" s="218">
        <v>4420</v>
      </c>
      <c r="Z5" s="218">
        <v>4539</v>
      </c>
      <c r="AA5" s="218">
        <v>4116</v>
      </c>
      <c r="AB5" s="218">
        <v>3369</v>
      </c>
      <c r="AC5" s="218">
        <v>2558</v>
      </c>
      <c r="AD5" s="218">
        <v>2035</v>
      </c>
      <c r="AE5" s="218">
        <v>1742</v>
      </c>
      <c r="AF5" s="218">
        <v>2343</v>
      </c>
      <c r="AG5" s="218">
        <v>34289</v>
      </c>
    </row>
    <row r="6" spans="1:33" s="5" customFormat="1" ht="15.75" customHeight="1">
      <c r="A6" s="69" t="s">
        <v>127</v>
      </c>
      <c r="B6" s="207">
        <v>-0.4831412718736663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129</v>
      </c>
      <c r="B7" s="208">
        <v>0.7032348804500703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0.7032348804500703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2022vs2021'!B9:C9</f>
        <v>JANUARY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2022vs2021'!B10</f>
        <v>2022</v>
      </c>
      <c r="C10" s="45">
        <f>'R_PTW 2022vs2021'!C10</f>
        <v>2021</v>
      </c>
      <c r="D10" s="228"/>
      <c r="E10" s="45">
        <f>'R_PTW 2022vs2021'!E10</f>
        <v>2022</v>
      </c>
      <c r="F10" s="45">
        <f>'R_PTW 2022vs2021'!F10</f>
        <v>2021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856</v>
      </c>
      <c r="C11" s="187">
        <v>410</v>
      </c>
      <c r="D11" s="188">
        <v>1.0878048780487806</v>
      </c>
      <c r="E11" s="187">
        <v>856</v>
      </c>
      <c r="F11" s="189">
        <v>410</v>
      </c>
      <c r="G11" s="188">
        <v>1.0878048780487806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355</v>
      </c>
      <c r="C12" s="187">
        <v>301</v>
      </c>
      <c r="D12" s="188">
        <v>0.1794019933554818</v>
      </c>
      <c r="E12" s="187">
        <v>355</v>
      </c>
      <c r="F12" s="189">
        <v>301</v>
      </c>
      <c r="G12" s="188">
        <v>0.1794019933554818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1211</v>
      </c>
      <c r="C13" s="187">
        <v>711</v>
      </c>
      <c r="D13" s="188">
        <v>0.7032348804500703</v>
      </c>
      <c r="E13" s="187">
        <v>1211</v>
      </c>
      <c r="F13" s="187">
        <v>711</v>
      </c>
      <c r="G13" s="188">
        <v>0.7032348804500703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2019</v>
      </c>
      <c r="B6" s="159">
        <v>460</v>
      </c>
      <c r="C6" s="159">
        <v>893</v>
      </c>
      <c r="D6" s="159">
        <v>2168</v>
      </c>
      <c r="E6" s="159">
        <v>3126</v>
      </c>
      <c r="F6" s="159">
        <v>2483</v>
      </c>
      <c r="G6" s="159">
        <v>2401</v>
      </c>
      <c r="H6" s="159">
        <v>2338</v>
      </c>
      <c r="I6" s="159">
        <v>1771</v>
      </c>
      <c r="J6" s="159">
        <v>1224</v>
      </c>
      <c r="K6" s="159">
        <v>881</v>
      </c>
      <c r="L6" s="159">
        <v>617</v>
      </c>
      <c r="M6" s="160">
        <v>741</v>
      </c>
      <c r="N6" s="3">
        <v>14524</v>
      </c>
      <c r="O6" s="82"/>
      <c r="R6" s="83"/>
    </row>
    <row r="7" spans="1:18" s="62" customFormat="1" ht="12.75">
      <c r="A7" s="159">
        <v>2020</v>
      </c>
      <c r="B7" s="159">
        <v>698</v>
      </c>
      <c r="C7" s="159">
        <v>1090</v>
      </c>
      <c r="D7" s="159">
        <v>1350</v>
      </c>
      <c r="E7" s="159">
        <v>1613</v>
      </c>
      <c r="F7" s="159">
        <v>2729</v>
      </c>
      <c r="G7" s="159">
        <v>2949</v>
      </c>
      <c r="H7" s="159">
        <v>3027</v>
      </c>
      <c r="I7" s="159">
        <v>2057</v>
      </c>
      <c r="J7" s="159">
        <v>1528</v>
      </c>
      <c r="K7" s="159">
        <v>1113</v>
      </c>
      <c r="L7" s="159">
        <v>999</v>
      </c>
      <c r="M7" s="160">
        <v>2662</v>
      </c>
      <c r="N7" s="3">
        <v>19103</v>
      </c>
      <c r="O7" s="82"/>
      <c r="R7" s="83"/>
    </row>
    <row r="8" spans="1:18" s="62" customFormat="1" ht="12.75">
      <c r="A8" s="159">
        <v>2021</v>
      </c>
      <c r="B8" s="159">
        <v>410</v>
      </c>
      <c r="C8" s="159">
        <v>906</v>
      </c>
      <c r="D8" s="159">
        <v>2223</v>
      </c>
      <c r="E8" s="159">
        <v>2884</v>
      </c>
      <c r="F8" s="159">
        <v>2963</v>
      </c>
      <c r="G8" s="159">
        <v>2848</v>
      </c>
      <c r="H8" s="159">
        <v>2423</v>
      </c>
      <c r="I8" s="159">
        <v>1894</v>
      </c>
      <c r="J8" s="159">
        <v>1461</v>
      </c>
      <c r="K8" s="159">
        <v>1186</v>
      </c>
      <c r="L8" s="159">
        <v>1071</v>
      </c>
      <c r="M8" s="160">
        <v>1310</v>
      </c>
      <c r="N8" s="3">
        <v>21815</v>
      </c>
      <c r="O8" s="82"/>
      <c r="R8" s="84"/>
    </row>
    <row r="9" spans="1:15" ht="12.75">
      <c r="A9" s="9">
        <v>2022</v>
      </c>
      <c r="B9" s="9">
        <v>856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856</v>
      </c>
      <c r="O9" s="86"/>
    </row>
    <row r="10" spans="1:14" ht="12.75">
      <c r="A10" s="139" t="s">
        <v>134</v>
      </c>
      <c r="B10" s="148">
        <v>1.0878048780487806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1.0878048780487806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2022vs2021'!B9:C9</f>
        <v>JANUARY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2022vs2021'!B10</f>
        <v>2022</v>
      </c>
      <c r="C13" s="45">
        <f>'R_PTW NEW 2022vs2021'!C10</f>
        <v>2021</v>
      </c>
      <c r="D13" s="228"/>
      <c r="E13" s="45">
        <f>'R_PTW NEW 2022vs2021'!E10</f>
        <v>2022</v>
      </c>
      <c r="F13" s="45">
        <f>'R_PTW NEW 2022vs2021'!F10</f>
        <v>2021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856</v>
      </c>
      <c r="C14" s="162">
        <v>410</v>
      </c>
      <c r="D14" s="163">
        <v>1.0878048780487806</v>
      </c>
      <c r="E14" s="162">
        <v>856</v>
      </c>
      <c r="F14" s="164">
        <v>410</v>
      </c>
      <c r="G14" s="163">
        <v>1.0878048780487806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137</v>
      </c>
      <c r="C2" s="249"/>
      <c r="D2" s="249"/>
      <c r="E2" s="249"/>
      <c r="F2" s="249"/>
      <c r="G2" s="249"/>
      <c r="H2" s="249"/>
      <c r="I2" s="101"/>
      <c r="J2" s="249" t="s">
        <v>138</v>
      </c>
      <c r="K2" s="249"/>
      <c r="L2" s="249"/>
      <c r="M2" s="249"/>
      <c r="N2" s="249"/>
      <c r="O2" s="249"/>
      <c r="P2" s="249"/>
      <c r="R2" s="249" t="s">
        <v>139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135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</v>
      </c>
      <c r="U3" s="239"/>
      <c r="V3" s="239"/>
      <c r="W3" s="239"/>
      <c r="X3" s="240"/>
    </row>
    <row r="4" spans="2:24" ht="15" customHeight="1">
      <c r="B4" s="251"/>
      <c r="C4" s="253"/>
      <c r="D4" s="104">
        <v>2022</v>
      </c>
      <c r="E4" s="105" t="s">
        <v>57</v>
      </c>
      <c r="F4" s="106">
        <v>2021</v>
      </c>
      <c r="G4" s="105" t="s">
        <v>57</v>
      </c>
      <c r="H4" s="107" t="s">
        <v>58</v>
      </c>
      <c r="I4" s="108"/>
      <c r="J4" s="257"/>
      <c r="K4" s="259"/>
      <c r="L4" s="244">
        <v>2022</v>
      </c>
      <c r="M4" s="254">
        <v>2021</v>
      </c>
      <c r="N4" s="246" t="s">
        <v>59</v>
      </c>
      <c r="O4" s="246" t="s">
        <v>136</v>
      </c>
      <c r="P4" s="246" t="s">
        <v>91</v>
      </c>
      <c r="R4" s="261"/>
      <c r="S4" s="259"/>
      <c r="T4" s="244">
        <v>2022</v>
      </c>
      <c r="U4" s="254">
        <v>2021</v>
      </c>
      <c r="V4" s="246" t="s">
        <v>59</v>
      </c>
      <c r="W4" s="246" t="s">
        <v>136</v>
      </c>
      <c r="X4" s="246" t="s">
        <v>91</v>
      </c>
    </row>
    <row r="5" spans="2:24" ht="12.75">
      <c r="B5" s="171">
        <v>1</v>
      </c>
      <c r="C5" s="172" t="s">
        <v>27</v>
      </c>
      <c r="D5" s="173">
        <v>222</v>
      </c>
      <c r="E5" s="174">
        <v>0.25934579439252337</v>
      </c>
      <c r="F5" s="173">
        <v>104</v>
      </c>
      <c r="G5" s="175">
        <v>0.25365853658536586</v>
      </c>
      <c r="H5" s="165">
        <v>1.1346153846153846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26</v>
      </c>
      <c r="D6" s="178">
        <v>115</v>
      </c>
      <c r="E6" s="179">
        <v>0.13434579439252337</v>
      </c>
      <c r="F6" s="178">
        <v>15</v>
      </c>
      <c r="G6" s="180">
        <v>0.036585365853658534</v>
      </c>
      <c r="H6" s="166">
        <v>6.666666666666667</v>
      </c>
      <c r="I6" s="109"/>
      <c r="J6" s="110" t="s">
        <v>79</v>
      </c>
      <c r="K6" s="193" t="s">
        <v>27</v>
      </c>
      <c r="L6" s="211">
        <v>67</v>
      </c>
      <c r="M6" s="140">
        <v>16</v>
      </c>
      <c r="N6" s="194">
        <v>3.1875</v>
      </c>
      <c r="O6" s="195"/>
      <c r="P6" s="195"/>
      <c r="R6" s="110" t="s">
        <v>47</v>
      </c>
      <c r="S6" s="193" t="s">
        <v>27</v>
      </c>
      <c r="T6" s="211">
        <v>63</v>
      </c>
      <c r="U6" s="140">
        <v>14</v>
      </c>
      <c r="V6" s="194">
        <v>3.5</v>
      </c>
      <c r="W6" s="195"/>
      <c r="X6" s="195"/>
    </row>
    <row r="7" spans="2:24" ht="15">
      <c r="B7" s="176">
        <v>3</v>
      </c>
      <c r="C7" s="177" t="s">
        <v>0</v>
      </c>
      <c r="D7" s="178">
        <v>59</v>
      </c>
      <c r="E7" s="179">
        <v>0.0689252336448598</v>
      </c>
      <c r="F7" s="178">
        <v>56</v>
      </c>
      <c r="G7" s="180">
        <v>0.13658536585365855</v>
      </c>
      <c r="H7" s="166">
        <v>0.0535714285714286</v>
      </c>
      <c r="I7" s="109"/>
      <c r="J7" s="111"/>
      <c r="K7" s="196" t="s">
        <v>28</v>
      </c>
      <c r="L7" s="197">
        <v>39</v>
      </c>
      <c r="M7" s="141">
        <v>10</v>
      </c>
      <c r="N7" s="198">
        <v>2.9</v>
      </c>
      <c r="O7" s="149"/>
      <c r="P7" s="149"/>
      <c r="R7" s="111"/>
      <c r="S7" s="196" t="s">
        <v>26</v>
      </c>
      <c r="T7" s="197">
        <v>37</v>
      </c>
      <c r="U7" s="141">
        <v>4</v>
      </c>
      <c r="V7" s="198">
        <v>8.25</v>
      </c>
      <c r="W7" s="149"/>
      <c r="X7" s="149"/>
    </row>
    <row r="8" spans="2:24" ht="15">
      <c r="B8" s="176">
        <v>4</v>
      </c>
      <c r="C8" s="177" t="s">
        <v>32</v>
      </c>
      <c r="D8" s="178">
        <v>41</v>
      </c>
      <c r="E8" s="179">
        <v>0.04789719626168224</v>
      </c>
      <c r="F8" s="178">
        <v>12</v>
      </c>
      <c r="G8" s="180">
        <v>0.02926829268292683</v>
      </c>
      <c r="H8" s="166">
        <v>2.4166666666666665</v>
      </c>
      <c r="I8" s="109"/>
      <c r="J8" s="111"/>
      <c r="K8" s="196" t="s">
        <v>26</v>
      </c>
      <c r="L8" s="197">
        <v>36</v>
      </c>
      <c r="M8" s="141">
        <v>8</v>
      </c>
      <c r="N8" s="198">
        <v>3.5</v>
      </c>
      <c r="O8" s="149"/>
      <c r="P8" s="149"/>
      <c r="R8" s="111"/>
      <c r="S8" s="196" t="s">
        <v>92</v>
      </c>
      <c r="T8" s="197">
        <v>15</v>
      </c>
      <c r="U8" s="141">
        <v>8</v>
      </c>
      <c r="V8" s="198">
        <v>0.875</v>
      </c>
      <c r="W8" s="149"/>
      <c r="X8" s="149"/>
    </row>
    <row r="9" spans="2:24" ht="12.75">
      <c r="B9" s="176">
        <v>5</v>
      </c>
      <c r="C9" s="177" t="s">
        <v>28</v>
      </c>
      <c r="D9" s="178">
        <v>39</v>
      </c>
      <c r="E9" s="179">
        <v>0.0455607476635514</v>
      </c>
      <c r="F9" s="178">
        <v>10</v>
      </c>
      <c r="G9" s="212">
        <v>0.024390243902439025</v>
      </c>
      <c r="H9" s="166">
        <v>2.9</v>
      </c>
      <c r="I9" s="109"/>
      <c r="J9" s="110"/>
      <c r="K9" s="110" t="s">
        <v>61</v>
      </c>
      <c r="L9" s="110">
        <v>138</v>
      </c>
      <c r="M9" s="110">
        <v>93</v>
      </c>
      <c r="N9" s="199">
        <v>0.4838709677419355</v>
      </c>
      <c r="O9" s="149"/>
      <c r="P9" s="149"/>
      <c r="R9" s="110"/>
      <c r="S9" s="110" t="s">
        <v>61</v>
      </c>
      <c r="T9" s="110">
        <v>57</v>
      </c>
      <c r="U9" s="110">
        <v>22</v>
      </c>
      <c r="V9" s="199">
        <v>1.5909090909090908</v>
      </c>
      <c r="W9" s="149"/>
      <c r="X9" s="149"/>
    </row>
    <row r="10" spans="2:24" ht="12.75">
      <c r="B10" s="176"/>
      <c r="C10" s="177" t="s">
        <v>107</v>
      </c>
      <c r="D10" s="178">
        <v>39</v>
      </c>
      <c r="E10" s="179">
        <v>0.0455607476635514</v>
      </c>
      <c r="F10" s="178">
        <v>22</v>
      </c>
      <c r="G10" s="212">
        <v>0.05365853658536585</v>
      </c>
      <c r="H10" s="166">
        <v>0.7727272727272727</v>
      </c>
      <c r="I10" s="109"/>
      <c r="J10" s="112" t="s">
        <v>79</v>
      </c>
      <c r="K10" s="113"/>
      <c r="L10" s="169">
        <v>280</v>
      </c>
      <c r="M10" s="169">
        <v>127</v>
      </c>
      <c r="N10" s="114">
        <v>1.204724409448819</v>
      </c>
      <c r="O10" s="133">
        <v>0.32710280373831774</v>
      </c>
      <c r="P10" s="133">
        <v>0.3097560975609756</v>
      </c>
      <c r="R10" s="112" t="s">
        <v>65</v>
      </c>
      <c r="S10" s="113"/>
      <c r="T10" s="169">
        <v>172</v>
      </c>
      <c r="U10" s="169">
        <v>48</v>
      </c>
      <c r="V10" s="114">
        <v>2.5833333333333335</v>
      </c>
      <c r="W10" s="133">
        <v>0.20093457943925233</v>
      </c>
      <c r="X10" s="133">
        <v>0.11707317073170732</v>
      </c>
    </row>
    <row r="11" spans="2:24" ht="15">
      <c r="B11" s="176">
        <v>7</v>
      </c>
      <c r="C11" s="177" t="s">
        <v>85</v>
      </c>
      <c r="D11" s="178">
        <v>32</v>
      </c>
      <c r="E11" s="179">
        <v>0.037383177570093455</v>
      </c>
      <c r="F11" s="178">
        <v>9</v>
      </c>
      <c r="G11" s="180">
        <v>0.02195121951219512</v>
      </c>
      <c r="H11" s="166">
        <v>2.5555555555555554</v>
      </c>
      <c r="I11" s="109"/>
      <c r="J11" s="110" t="s">
        <v>81</v>
      </c>
      <c r="K11" s="214" t="s">
        <v>85</v>
      </c>
      <c r="L11" s="203">
        <v>5</v>
      </c>
      <c r="M11" s="204"/>
      <c r="N11" s="194"/>
      <c r="O11" s="195"/>
      <c r="P11" s="195"/>
      <c r="R11" s="110" t="s">
        <v>48</v>
      </c>
      <c r="S11" s="193" t="s">
        <v>28</v>
      </c>
      <c r="T11" s="211">
        <v>21</v>
      </c>
      <c r="U11" s="140">
        <v>4</v>
      </c>
      <c r="V11" s="194">
        <v>4.25</v>
      </c>
      <c r="W11" s="195"/>
      <c r="X11" s="195"/>
    </row>
    <row r="12" spans="2:24" ht="15">
      <c r="B12" s="176">
        <v>8</v>
      </c>
      <c r="C12" s="177" t="s">
        <v>29</v>
      </c>
      <c r="D12" s="178">
        <v>30</v>
      </c>
      <c r="E12" s="179">
        <v>0.035046728971962614</v>
      </c>
      <c r="F12" s="178">
        <v>22</v>
      </c>
      <c r="G12" s="180">
        <v>0.05365853658536585</v>
      </c>
      <c r="H12" s="166">
        <v>0.36363636363636354</v>
      </c>
      <c r="I12" s="109"/>
      <c r="J12" s="111"/>
      <c r="K12" s="215" t="s">
        <v>32</v>
      </c>
      <c r="L12" s="205">
        <v>4</v>
      </c>
      <c r="M12" s="206">
        <v>2</v>
      </c>
      <c r="N12" s="198">
        <v>1</v>
      </c>
      <c r="O12" s="149"/>
      <c r="P12" s="149"/>
      <c r="R12" s="111"/>
      <c r="S12" s="196" t="s">
        <v>27</v>
      </c>
      <c r="T12" s="197">
        <v>13</v>
      </c>
      <c r="U12" s="141">
        <v>5</v>
      </c>
      <c r="V12" s="198">
        <v>1.6</v>
      </c>
      <c r="W12" s="149"/>
      <c r="X12" s="149"/>
    </row>
    <row r="13" spans="2:24" ht="15">
      <c r="B13" s="176">
        <v>9</v>
      </c>
      <c r="C13" s="177" t="s">
        <v>105</v>
      </c>
      <c r="D13" s="178">
        <v>23</v>
      </c>
      <c r="E13" s="179">
        <v>0.026869158878504672</v>
      </c>
      <c r="F13" s="178">
        <v>18</v>
      </c>
      <c r="G13" s="180">
        <v>0.04390243902439024</v>
      </c>
      <c r="H13" s="166">
        <v>0.2777777777777777</v>
      </c>
      <c r="I13" s="109"/>
      <c r="J13" s="111"/>
      <c r="K13" s="215" t="s">
        <v>73</v>
      </c>
      <c r="L13" s="205">
        <v>3</v>
      </c>
      <c r="M13" s="206">
        <v>3</v>
      </c>
      <c r="N13" s="198">
        <v>0</v>
      </c>
      <c r="O13" s="149"/>
      <c r="P13" s="149"/>
      <c r="R13" s="111"/>
      <c r="S13" s="196" t="s">
        <v>107</v>
      </c>
      <c r="T13" s="197">
        <v>6</v>
      </c>
      <c r="U13" s="141">
        <v>1</v>
      </c>
      <c r="V13" s="198">
        <v>5</v>
      </c>
      <c r="W13" s="149"/>
      <c r="X13" s="149"/>
    </row>
    <row r="14" spans="2:24" ht="12.75">
      <c r="B14" s="176"/>
      <c r="C14" s="177" t="s">
        <v>74</v>
      </c>
      <c r="D14" s="178">
        <v>23</v>
      </c>
      <c r="E14" s="179">
        <v>0.026869158878504672</v>
      </c>
      <c r="F14" s="178">
        <v>10</v>
      </c>
      <c r="G14" s="180">
        <v>0.024390243902439025</v>
      </c>
      <c r="H14" s="166">
        <v>1.2999999999999998</v>
      </c>
      <c r="I14" s="109"/>
      <c r="J14" s="115"/>
      <c r="K14" s="110" t="s">
        <v>61</v>
      </c>
      <c r="L14" s="110">
        <v>4</v>
      </c>
      <c r="M14" s="110">
        <v>10</v>
      </c>
      <c r="N14" s="199">
        <v>-0.6</v>
      </c>
      <c r="O14" s="149"/>
      <c r="P14" s="149"/>
      <c r="R14" s="115"/>
      <c r="S14" s="110" t="s">
        <v>61</v>
      </c>
      <c r="T14" s="110">
        <v>19</v>
      </c>
      <c r="U14" s="110">
        <v>16</v>
      </c>
      <c r="V14" s="199">
        <v>0.1875</v>
      </c>
      <c r="W14" s="149"/>
      <c r="X14" s="149"/>
    </row>
    <row r="15" spans="2:24" ht="12.75">
      <c r="B15" s="247" t="s">
        <v>63</v>
      </c>
      <c r="C15" s="248"/>
      <c r="D15" s="116">
        <v>623</v>
      </c>
      <c r="E15" s="117">
        <v>0.7278037383177571</v>
      </c>
      <c r="F15" s="116">
        <v>278</v>
      </c>
      <c r="G15" s="117">
        <v>0.678048780487805</v>
      </c>
      <c r="H15" s="119">
        <v>1.2410071942446042</v>
      </c>
      <c r="I15" s="109"/>
      <c r="J15" s="112" t="s">
        <v>81</v>
      </c>
      <c r="K15" s="113"/>
      <c r="L15" s="169">
        <v>16</v>
      </c>
      <c r="M15" s="169">
        <v>15</v>
      </c>
      <c r="N15" s="114">
        <v>0.06666666666666665</v>
      </c>
      <c r="O15" s="133">
        <v>0.018691588785046728</v>
      </c>
      <c r="P15" s="133">
        <v>0.036585365853658534</v>
      </c>
      <c r="R15" s="112" t="s">
        <v>66</v>
      </c>
      <c r="S15" s="113"/>
      <c r="T15" s="169">
        <v>59</v>
      </c>
      <c r="U15" s="169">
        <v>26</v>
      </c>
      <c r="V15" s="114">
        <v>1.2692307692307692</v>
      </c>
      <c r="W15" s="133">
        <v>0.0689252336448598</v>
      </c>
      <c r="X15" s="133">
        <v>0.06341463414634146</v>
      </c>
    </row>
    <row r="16" spans="2:24" ht="15">
      <c r="B16" s="241" t="s">
        <v>64</v>
      </c>
      <c r="C16" s="241"/>
      <c r="D16" s="118">
        <v>233</v>
      </c>
      <c r="E16" s="117">
        <v>0.272196261682243</v>
      </c>
      <c r="F16" s="118">
        <v>132</v>
      </c>
      <c r="G16" s="117">
        <v>0.32195121951219513</v>
      </c>
      <c r="H16" s="120">
        <v>0.7651515151515151</v>
      </c>
      <c r="I16" s="109"/>
      <c r="J16" s="110" t="s">
        <v>82</v>
      </c>
      <c r="K16" s="193" t="s">
        <v>27</v>
      </c>
      <c r="L16" s="211">
        <v>60</v>
      </c>
      <c r="M16" s="140">
        <v>14</v>
      </c>
      <c r="N16" s="194">
        <v>3.2857142857142856</v>
      </c>
      <c r="O16" s="195"/>
      <c r="P16" s="195"/>
      <c r="R16" s="110" t="s">
        <v>49</v>
      </c>
      <c r="S16" s="193" t="s">
        <v>27</v>
      </c>
      <c r="T16" s="211">
        <v>40</v>
      </c>
      <c r="U16" s="140">
        <v>26</v>
      </c>
      <c r="V16" s="194">
        <v>0.5384615384615385</v>
      </c>
      <c r="W16" s="195"/>
      <c r="X16" s="195"/>
    </row>
    <row r="17" spans="2:24" ht="15">
      <c r="B17" s="242" t="s">
        <v>62</v>
      </c>
      <c r="C17" s="242"/>
      <c r="D17" s="154">
        <v>856</v>
      </c>
      <c r="E17" s="167">
        <v>1</v>
      </c>
      <c r="F17" s="154">
        <v>410</v>
      </c>
      <c r="G17" s="168">
        <v>1.0000000000000004</v>
      </c>
      <c r="H17" s="153">
        <v>1.0878048780487806</v>
      </c>
      <c r="I17" s="109"/>
      <c r="J17" s="111"/>
      <c r="K17" s="196" t="s">
        <v>32</v>
      </c>
      <c r="L17" s="197">
        <v>21</v>
      </c>
      <c r="M17" s="141">
        <v>3</v>
      </c>
      <c r="N17" s="198">
        <v>6</v>
      </c>
      <c r="O17" s="149"/>
      <c r="P17" s="149"/>
      <c r="R17" s="111"/>
      <c r="S17" s="196" t="s">
        <v>26</v>
      </c>
      <c r="T17" s="197">
        <v>26</v>
      </c>
      <c r="U17" s="141">
        <v>6</v>
      </c>
      <c r="V17" s="198">
        <v>3.333333333333333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85</v>
      </c>
      <c r="L18" s="197">
        <v>20</v>
      </c>
      <c r="M18" s="141">
        <v>6</v>
      </c>
      <c r="N18" s="198">
        <v>2.3333333333333335</v>
      </c>
      <c r="O18" s="149"/>
      <c r="P18" s="149"/>
      <c r="R18" s="111"/>
      <c r="S18" s="196" t="s">
        <v>45</v>
      </c>
      <c r="T18" s="197">
        <v>21</v>
      </c>
      <c r="U18" s="141">
        <v>16</v>
      </c>
      <c r="V18" s="198">
        <v>0.3125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61</v>
      </c>
      <c r="L19" s="110">
        <v>57</v>
      </c>
      <c r="M19" s="110">
        <v>24</v>
      </c>
      <c r="N19" s="199">
        <v>1.375</v>
      </c>
      <c r="O19" s="149"/>
      <c r="P19" s="149"/>
      <c r="R19" s="115"/>
      <c r="S19" s="142" t="s">
        <v>61</v>
      </c>
      <c r="T19" s="110">
        <v>152</v>
      </c>
      <c r="U19" s="110">
        <v>84</v>
      </c>
      <c r="V19" s="199">
        <v>0.8095238095238095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82</v>
      </c>
      <c r="K20" s="122"/>
      <c r="L20" s="169">
        <v>158</v>
      </c>
      <c r="M20" s="169">
        <v>47</v>
      </c>
      <c r="N20" s="114">
        <v>2.3617021276595747</v>
      </c>
      <c r="O20" s="133">
        <v>0.18457943925233644</v>
      </c>
      <c r="P20" s="133">
        <v>0.11463414634146342</v>
      </c>
      <c r="R20" s="112" t="s">
        <v>67</v>
      </c>
      <c r="S20" s="123"/>
      <c r="T20" s="169">
        <v>239</v>
      </c>
      <c r="U20" s="169">
        <v>132</v>
      </c>
      <c r="V20" s="114">
        <v>0.8106060606060606</v>
      </c>
      <c r="W20" s="133">
        <v>0.27920560747663553</v>
      </c>
      <c r="X20" s="133">
        <v>0.32195121951219513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83</v>
      </c>
      <c r="K21" s="193" t="s">
        <v>26</v>
      </c>
      <c r="L21" s="211">
        <v>46</v>
      </c>
      <c r="M21" s="140">
        <v>4</v>
      </c>
      <c r="N21" s="194">
        <v>10.5</v>
      </c>
      <c r="O21" s="195"/>
      <c r="P21" s="195"/>
      <c r="R21" s="111" t="s">
        <v>101</v>
      </c>
      <c r="S21" s="193" t="s">
        <v>31</v>
      </c>
      <c r="T21" s="211">
        <v>2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45</v>
      </c>
      <c r="M22" s="141">
        <v>34</v>
      </c>
      <c r="N22" s="198">
        <v>0.32352941176470584</v>
      </c>
      <c r="O22" s="149"/>
      <c r="P22" s="149"/>
      <c r="R22" s="111"/>
      <c r="S22" s="196" t="s">
        <v>29</v>
      </c>
      <c r="T22" s="197">
        <v>2</v>
      </c>
      <c r="U22" s="141"/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18</v>
      </c>
      <c r="M23" s="141">
        <v>11</v>
      </c>
      <c r="N23" s="198">
        <v>0.6363636363636365</v>
      </c>
      <c r="O23" s="149"/>
      <c r="P23" s="149"/>
      <c r="R23" s="111"/>
      <c r="S23" s="196"/>
      <c r="T23" s="202"/>
      <c r="U23" s="141"/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23</v>
      </c>
      <c r="M24" s="110">
        <v>14</v>
      </c>
      <c r="N24" s="199">
        <v>0.6428571428571428</v>
      </c>
      <c r="O24" s="149"/>
      <c r="P24" s="149"/>
      <c r="R24" s="115"/>
      <c r="S24" s="142" t="s">
        <v>61</v>
      </c>
      <c r="T24" s="110">
        <v>0</v>
      </c>
      <c r="U24" s="110">
        <v>2</v>
      </c>
      <c r="V24" s="199">
        <v>-1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83</v>
      </c>
      <c r="K25" s="122"/>
      <c r="L25" s="209">
        <v>132</v>
      </c>
      <c r="M25" s="209">
        <v>63</v>
      </c>
      <c r="N25" s="114">
        <v>1.0952380952380953</v>
      </c>
      <c r="O25" s="133">
        <v>0.1542056074766355</v>
      </c>
      <c r="P25" s="133">
        <v>0.15365853658536585</v>
      </c>
      <c r="R25" s="112" t="s">
        <v>102</v>
      </c>
      <c r="S25" s="122"/>
      <c r="T25" s="169">
        <v>4</v>
      </c>
      <c r="U25" s="169">
        <v>2</v>
      </c>
      <c r="V25" s="114">
        <v>1</v>
      </c>
      <c r="W25" s="133">
        <v>0.004672897196261682</v>
      </c>
      <c r="X25" s="133">
        <v>0.004878048780487805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80</v>
      </c>
      <c r="K26" s="193" t="s">
        <v>27</v>
      </c>
      <c r="L26" s="211">
        <v>50</v>
      </c>
      <c r="M26" s="140">
        <v>35</v>
      </c>
      <c r="N26" s="194">
        <v>0.4285714285714286</v>
      </c>
      <c r="O26" s="195"/>
      <c r="P26" s="195"/>
      <c r="R26" s="128" t="s">
        <v>50</v>
      </c>
      <c r="S26" s="193" t="s">
        <v>27</v>
      </c>
      <c r="T26" s="211">
        <v>10</v>
      </c>
      <c r="U26" s="140">
        <v>10</v>
      </c>
      <c r="V26" s="198">
        <v>0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0</v>
      </c>
      <c r="L27" s="197">
        <v>50</v>
      </c>
      <c r="M27" s="141">
        <v>49</v>
      </c>
      <c r="N27" s="198">
        <v>0.020408163265306145</v>
      </c>
      <c r="O27" s="149"/>
      <c r="P27" s="149"/>
      <c r="R27" s="111"/>
      <c r="S27" s="196" t="s">
        <v>26</v>
      </c>
      <c r="T27" s="197">
        <v>5</v>
      </c>
      <c r="U27" s="141">
        <v>1</v>
      </c>
      <c r="V27" s="198">
        <v>4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107</v>
      </c>
      <c r="L28" s="197">
        <v>38</v>
      </c>
      <c r="M28" s="141">
        <v>22</v>
      </c>
      <c r="N28" s="198">
        <v>0.7272727272727273</v>
      </c>
      <c r="O28" s="149"/>
      <c r="P28" s="149"/>
      <c r="R28" s="111"/>
      <c r="S28" s="196" t="s">
        <v>152</v>
      </c>
      <c r="T28" s="197">
        <v>4</v>
      </c>
      <c r="U28" s="141"/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121</v>
      </c>
      <c r="M29" s="110">
        <v>49</v>
      </c>
      <c r="N29" s="199">
        <v>1.4693877551020407</v>
      </c>
      <c r="O29" s="149"/>
      <c r="P29" s="149"/>
      <c r="R29" s="115"/>
      <c r="S29" s="110" t="s">
        <v>61</v>
      </c>
      <c r="T29" s="110">
        <v>5</v>
      </c>
      <c r="U29" s="110">
        <v>5</v>
      </c>
      <c r="V29" s="199">
        <v>0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84</v>
      </c>
      <c r="K30" s="130"/>
      <c r="L30" s="169">
        <v>259</v>
      </c>
      <c r="M30" s="169">
        <v>155</v>
      </c>
      <c r="N30" s="114">
        <v>0.6709677419354838</v>
      </c>
      <c r="O30" s="133">
        <v>0.30257009345794394</v>
      </c>
      <c r="P30" s="133">
        <v>0.3780487804878049</v>
      </c>
      <c r="R30" s="112" t="s">
        <v>68</v>
      </c>
      <c r="S30" s="113"/>
      <c r="T30" s="169">
        <v>24</v>
      </c>
      <c r="U30" s="169">
        <v>16</v>
      </c>
      <c r="V30" s="114">
        <v>0.5</v>
      </c>
      <c r="W30" s="133">
        <v>0.028037383177570093</v>
      </c>
      <c r="X30" s="133">
        <v>0.03902439024390244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78</v>
      </c>
      <c r="K31" s="131"/>
      <c r="L31" s="169">
        <v>11</v>
      </c>
      <c r="M31" s="169">
        <v>3</v>
      </c>
      <c r="N31" s="114">
        <v>2.6666666666666665</v>
      </c>
      <c r="O31" s="133">
        <v>0.012850467289719626</v>
      </c>
      <c r="P31" s="133">
        <v>0.007317073170731708</v>
      </c>
      <c r="R31" s="110" t="s">
        <v>51</v>
      </c>
      <c r="S31" s="193" t="s">
        <v>26</v>
      </c>
      <c r="T31" s="211">
        <v>16</v>
      </c>
      <c r="U31" s="140">
        <v>3</v>
      </c>
      <c r="V31" s="194">
        <v>4.333333333333333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105</v>
      </c>
      <c r="T32" s="197">
        <v>11</v>
      </c>
      <c r="U32" s="141">
        <v>3</v>
      </c>
      <c r="V32" s="198">
        <v>2.6666666666666665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856</v>
      </c>
      <c r="M33" s="213">
        <v>410</v>
      </c>
      <c r="N33" s="120">
        <v>1.0878048780487806</v>
      </c>
      <c r="O33" s="200">
        <v>1</v>
      </c>
      <c r="P33" s="200">
        <v>1</v>
      </c>
      <c r="R33" s="111"/>
      <c r="S33" s="196" t="s">
        <v>27</v>
      </c>
      <c r="T33" s="197">
        <v>7</v>
      </c>
      <c r="U33" s="141">
        <v>3</v>
      </c>
      <c r="V33" s="198">
        <v>1.3333333333333335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21</v>
      </c>
      <c r="U34" s="110">
        <v>14</v>
      </c>
      <c r="V34" s="199">
        <v>0.5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55</v>
      </c>
      <c r="U35" s="169">
        <v>23</v>
      </c>
      <c r="V35" s="114">
        <v>1.391304347826087</v>
      </c>
      <c r="W35" s="133">
        <v>0.06425233644859812</v>
      </c>
      <c r="X35" s="133">
        <v>0.05609756097560976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27</v>
      </c>
      <c r="T36" s="203">
        <v>68</v>
      </c>
      <c r="U36" s="204">
        <v>40</v>
      </c>
      <c r="V36" s="194">
        <v>0.7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0</v>
      </c>
      <c r="T37" s="205">
        <v>33</v>
      </c>
      <c r="U37" s="206">
        <v>40</v>
      </c>
      <c r="V37" s="198">
        <v>-0.17500000000000004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26</v>
      </c>
      <c r="T38" s="205">
        <v>31</v>
      </c>
      <c r="U38" s="206"/>
      <c r="V38" s="198"/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82</v>
      </c>
      <c r="U39" s="110">
        <v>47</v>
      </c>
      <c r="V39" s="199">
        <v>0.7446808510638299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214</v>
      </c>
      <c r="U40" s="169">
        <v>127</v>
      </c>
      <c r="V40" s="114">
        <v>0.68503937007874</v>
      </c>
      <c r="W40" s="133">
        <v>0.25</v>
      </c>
      <c r="X40" s="133">
        <v>0.3097560975609756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27</v>
      </c>
      <c r="T41" s="201">
        <v>21</v>
      </c>
      <c r="U41" s="140">
        <v>5</v>
      </c>
      <c r="V41" s="194">
        <v>3.2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32</v>
      </c>
      <c r="T42" s="202">
        <v>21</v>
      </c>
      <c r="U42" s="141">
        <v>5</v>
      </c>
      <c r="V42" s="198">
        <v>3.2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19</v>
      </c>
      <c r="U43" s="141">
        <v>6</v>
      </c>
      <c r="V43" s="198">
        <v>2.1666666666666665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28</v>
      </c>
      <c r="U44" s="110">
        <v>18</v>
      </c>
      <c r="V44" s="199">
        <v>0.5555555555555556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89</v>
      </c>
      <c r="U45" s="169">
        <v>34</v>
      </c>
      <c r="V45" s="114">
        <v>1.6176470588235294</v>
      </c>
      <c r="W45" s="133">
        <v>0.10397196261682243</v>
      </c>
      <c r="X45" s="133">
        <v>0.08292682926829269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/>
      <c r="U46" s="169">
        <v>2</v>
      </c>
      <c r="V46" s="114">
        <v>-1</v>
      </c>
      <c r="W46" s="133">
        <v>0</v>
      </c>
      <c r="X46" s="133">
        <v>0.004878048780487805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856</v>
      </c>
      <c r="U47" s="169">
        <v>410</v>
      </c>
      <c r="V47" s="114">
        <v>1.0878048780487806</v>
      </c>
      <c r="W47" s="170">
        <v>0.9999999999999999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2019</v>
      </c>
      <c r="B6" s="159">
        <v>362</v>
      </c>
      <c r="C6" s="159">
        <v>803</v>
      </c>
      <c r="D6" s="159">
        <v>1857</v>
      </c>
      <c r="E6" s="159">
        <v>2581</v>
      </c>
      <c r="F6" s="159">
        <v>2381</v>
      </c>
      <c r="G6" s="159">
        <v>2501</v>
      </c>
      <c r="H6" s="159">
        <v>2785</v>
      </c>
      <c r="I6" s="159">
        <v>2220</v>
      </c>
      <c r="J6" s="159">
        <v>1367</v>
      </c>
      <c r="K6" s="159">
        <v>1054</v>
      </c>
      <c r="L6" s="159">
        <v>598</v>
      </c>
      <c r="M6" s="160">
        <v>662</v>
      </c>
      <c r="N6" s="3">
        <v>16447</v>
      </c>
      <c r="O6" s="82"/>
      <c r="R6" s="83"/>
    </row>
    <row r="7" spans="1:18" s="62" customFormat="1" ht="12.75">
      <c r="A7" s="159">
        <v>2020</v>
      </c>
      <c r="B7" s="159">
        <v>649</v>
      </c>
      <c r="C7" s="159">
        <v>863</v>
      </c>
      <c r="D7" s="159">
        <v>807</v>
      </c>
      <c r="E7" s="159">
        <v>811</v>
      </c>
      <c r="F7" s="159">
        <v>1953</v>
      </c>
      <c r="G7" s="159">
        <v>2303</v>
      </c>
      <c r="H7" s="159">
        <v>2338</v>
      </c>
      <c r="I7" s="159">
        <v>1964</v>
      </c>
      <c r="J7" s="159">
        <v>1552</v>
      </c>
      <c r="K7" s="159">
        <v>952</v>
      </c>
      <c r="L7" s="159">
        <v>1104</v>
      </c>
      <c r="M7" s="160">
        <v>3044</v>
      </c>
      <c r="N7" s="3">
        <v>19171</v>
      </c>
      <c r="O7" s="82"/>
      <c r="R7" s="83"/>
    </row>
    <row r="8" spans="1:18" s="62" customFormat="1" ht="12.75">
      <c r="A8" s="159">
        <v>2021</v>
      </c>
      <c r="B8" s="159">
        <v>301</v>
      </c>
      <c r="C8" s="159">
        <v>401</v>
      </c>
      <c r="D8" s="159">
        <v>902</v>
      </c>
      <c r="E8" s="159">
        <v>1140</v>
      </c>
      <c r="F8" s="159">
        <v>1457</v>
      </c>
      <c r="G8" s="159">
        <v>1691</v>
      </c>
      <c r="H8" s="159">
        <v>1693</v>
      </c>
      <c r="I8" s="159">
        <v>1475</v>
      </c>
      <c r="J8" s="159">
        <v>1097</v>
      </c>
      <c r="K8" s="159">
        <v>849</v>
      </c>
      <c r="L8" s="159">
        <v>671</v>
      </c>
      <c r="M8" s="160">
        <v>1033</v>
      </c>
      <c r="N8" s="3">
        <v>18340</v>
      </c>
      <c r="O8" s="82"/>
      <c r="R8" s="84"/>
    </row>
    <row r="9" spans="1:15" ht="12.75">
      <c r="A9" s="9">
        <v>2022</v>
      </c>
      <c r="B9" s="9">
        <v>355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355</v>
      </c>
      <c r="O9" s="86"/>
    </row>
    <row r="10" spans="1:14" ht="12.75">
      <c r="A10" s="139" t="s">
        <v>134</v>
      </c>
      <c r="B10" s="97">
        <v>0.1794019933554818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0.1794019933554818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2022vs2021'!B12:C12</f>
        <v>JANUARY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2022vs2021'!B13</f>
        <v>2022</v>
      </c>
      <c r="C13" s="45">
        <f>'R_MC NEW 2022vs2021'!C13</f>
        <v>2021</v>
      </c>
      <c r="D13" s="228"/>
      <c r="E13" s="45">
        <f>'R_MC NEW 2022vs2021'!E13</f>
        <v>2022</v>
      </c>
      <c r="F13" s="45">
        <f>'R_MC NEW 2022vs2021'!F13</f>
        <v>2021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355</v>
      </c>
      <c r="C14" s="162">
        <v>301</v>
      </c>
      <c r="D14" s="163">
        <v>0.1794019933554818</v>
      </c>
      <c r="E14" s="162">
        <v>355</v>
      </c>
      <c r="F14" s="164">
        <v>301</v>
      </c>
      <c r="G14" s="163">
        <v>0.1794019933554818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141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50" t="s">
        <v>54</v>
      </c>
      <c r="C3" s="252" t="s">
        <v>55</v>
      </c>
      <c r="D3" s="238" t="str">
        <f>'R_MC 2022 rankings'!D3:H3</f>
        <v>January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2022</v>
      </c>
      <c r="E4" s="105" t="s">
        <v>57</v>
      </c>
      <c r="F4" s="106">
        <v>2021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28</v>
      </c>
      <c r="D5" s="173">
        <v>59</v>
      </c>
      <c r="E5" s="174">
        <v>0.16619718309859155</v>
      </c>
      <c r="F5" s="173">
        <v>22</v>
      </c>
      <c r="G5" s="175">
        <v>0.07308970099667775</v>
      </c>
      <c r="H5" s="165">
        <v>1.6818181818181817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45</v>
      </c>
      <c r="D6" s="178">
        <v>52</v>
      </c>
      <c r="E6" s="179">
        <v>0.14647887323943662</v>
      </c>
      <c r="F6" s="178">
        <v>76</v>
      </c>
      <c r="G6" s="180">
        <v>0.25249169435215946</v>
      </c>
      <c r="H6" s="166">
        <v>-0.3157894736842105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45</v>
      </c>
      <c r="E7" s="179">
        <v>0.1267605633802817</v>
      </c>
      <c r="F7" s="178">
        <v>36</v>
      </c>
      <c r="G7" s="180">
        <v>0.11960132890365449</v>
      </c>
      <c r="H7" s="166">
        <v>0.25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93</v>
      </c>
      <c r="D8" s="178">
        <v>19</v>
      </c>
      <c r="E8" s="179">
        <v>0.05352112676056338</v>
      </c>
      <c r="F8" s="178">
        <v>13</v>
      </c>
      <c r="G8" s="180">
        <v>0.04318936877076412</v>
      </c>
      <c r="H8" s="166">
        <v>0.46153846153846145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/>
      <c r="C9" s="177" t="s">
        <v>108</v>
      </c>
      <c r="D9" s="178">
        <v>19</v>
      </c>
      <c r="E9" s="179">
        <v>0.05352112676056338</v>
      </c>
      <c r="F9" s="178">
        <v>1</v>
      </c>
      <c r="G9" s="212">
        <v>0.0033222591362126247</v>
      </c>
      <c r="H9" s="166">
        <v>18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86</v>
      </c>
      <c r="D10" s="178">
        <v>18</v>
      </c>
      <c r="E10" s="179">
        <v>0.05070422535211268</v>
      </c>
      <c r="F10" s="178">
        <v>9</v>
      </c>
      <c r="G10" s="212">
        <v>0.029900332225913623</v>
      </c>
      <c r="H10" s="166">
        <v>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103</v>
      </c>
      <c r="D11" s="178">
        <v>17</v>
      </c>
      <c r="E11" s="179">
        <v>0.04788732394366197</v>
      </c>
      <c r="F11" s="178">
        <v>9</v>
      </c>
      <c r="G11" s="180">
        <v>0.029900332225913623</v>
      </c>
      <c r="H11" s="166">
        <v>0.8888888888888888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/>
      <c r="C12" s="177" t="s">
        <v>30</v>
      </c>
      <c r="D12" s="178">
        <v>17</v>
      </c>
      <c r="E12" s="179">
        <v>0.04788732394366197</v>
      </c>
      <c r="F12" s="178">
        <v>35</v>
      </c>
      <c r="G12" s="180">
        <v>0.11627906976744186</v>
      </c>
      <c r="H12" s="166">
        <v>-0.5142857142857142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153</v>
      </c>
      <c r="D13" s="178">
        <v>13</v>
      </c>
      <c r="E13" s="179">
        <v>0.036619718309859155</v>
      </c>
      <c r="F13" s="178">
        <v>0</v>
      </c>
      <c r="G13" s="180">
        <v>0</v>
      </c>
      <c r="H13" s="166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104</v>
      </c>
      <c r="D14" s="183">
        <v>13</v>
      </c>
      <c r="E14" s="184">
        <v>0.036619718309859155</v>
      </c>
      <c r="F14" s="183">
        <v>2</v>
      </c>
      <c r="G14" s="185">
        <v>0.006644518272425249</v>
      </c>
      <c r="H14" s="186">
        <v>5.5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87</v>
      </c>
      <c r="C15" s="248"/>
      <c r="D15" s="210">
        <v>272</v>
      </c>
      <c r="E15" s="117">
        <v>0.7661971830985916</v>
      </c>
      <c r="F15" s="118">
        <v>203</v>
      </c>
      <c r="G15" s="117">
        <v>0.6744186046511629</v>
      </c>
      <c r="H15" s="119">
        <v>0.33990147783251223</v>
      </c>
      <c r="J15" s="76"/>
      <c r="K15" s="76"/>
      <c r="N15" s="75"/>
      <c r="O15" s="75"/>
      <c r="P15" s="75"/>
    </row>
    <row r="16" spans="2:11" ht="12.75" customHeight="1">
      <c r="B16" s="247" t="s">
        <v>88</v>
      </c>
      <c r="C16" s="248"/>
      <c r="D16" s="118">
        <v>83</v>
      </c>
      <c r="E16" s="117">
        <v>0.23380281690140844</v>
      </c>
      <c r="F16" s="118">
        <v>98</v>
      </c>
      <c r="G16" s="117">
        <v>0.32558139534883723</v>
      </c>
      <c r="H16" s="120">
        <v>-0.15306122448979587</v>
      </c>
      <c r="I16" s="219"/>
      <c r="J16" s="76"/>
      <c r="K16" s="76"/>
    </row>
    <row r="17" spans="2:11" ht="12.75">
      <c r="B17" s="247" t="s">
        <v>89</v>
      </c>
      <c r="C17" s="248"/>
      <c r="D17" s="154">
        <v>355</v>
      </c>
      <c r="E17" s="167">
        <v>0.9999999999999998</v>
      </c>
      <c r="F17" s="154">
        <v>301</v>
      </c>
      <c r="G17" s="168">
        <v>1.0000000000000004</v>
      </c>
      <c r="H17" s="153">
        <v>0.1794019933554818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142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143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2855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2855</v>
      </c>
      <c r="O3" s="97">
        <v>0.8532576210400478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3" s="5" customFormat="1" ht="15.75" customHeight="1">
      <c r="A4" s="19" t="s">
        <v>3</v>
      </c>
      <c r="B4" s="3">
        <v>491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491</v>
      </c>
      <c r="O4" s="97">
        <v>0.14674237895995218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3" s="5" customFormat="1" ht="12.75">
      <c r="A5" s="30" t="s">
        <v>126</v>
      </c>
      <c r="B5" s="9">
        <v>3346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3346</v>
      </c>
      <c r="O5" s="97">
        <v>1</v>
      </c>
      <c r="T5" s="48" t="s">
        <v>90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3" s="5" customFormat="1" ht="15.75" customHeight="1">
      <c r="A6" s="69" t="s">
        <v>127</v>
      </c>
      <c r="B6" s="207">
        <v>0.04791731913560904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129</v>
      </c>
      <c r="B7" s="208">
        <v>0.03559269575982671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0.03559269575982671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2022vs2021'!B12:C12</f>
        <v>JANUARY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2022vs2021'!B13</f>
        <v>2022</v>
      </c>
      <c r="C10" s="45">
        <f>'R_MP NEW 2022vs2021'!C13</f>
        <v>2021</v>
      </c>
      <c r="D10" s="228"/>
      <c r="E10" s="45">
        <f>'R_MP NEW 2022vs2021'!E13</f>
        <v>2022</v>
      </c>
      <c r="F10" s="45">
        <f>'R_MP NEW 2022vs2021'!F13</f>
        <v>2021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2855</v>
      </c>
      <c r="C11" s="187">
        <v>2741</v>
      </c>
      <c r="D11" s="188">
        <v>0.041590660342940566</v>
      </c>
      <c r="E11" s="187">
        <v>2855</v>
      </c>
      <c r="F11" s="189">
        <v>2741</v>
      </c>
      <c r="G11" s="188">
        <v>0.041590660342940566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491</v>
      </c>
      <c r="C12" s="187">
        <v>490</v>
      </c>
      <c r="D12" s="188">
        <v>0.0020408163265306367</v>
      </c>
      <c r="E12" s="187">
        <v>491</v>
      </c>
      <c r="F12" s="189">
        <v>490</v>
      </c>
      <c r="G12" s="188">
        <v>0.0020408163265306367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3346</v>
      </c>
      <c r="C13" s="187">
        <v>3231</v>
      </c>
      <c r="D13" s="188">
        <v>0.03559269575982671</v>
      </c>
      <c r="E13" s="187">
        <v>3346</v>
      </c>
      <c r="F13" s="187">
        <v>3231</v>
      </c>
      <c r="G13" s="188">
        <v>0.03559269575982671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144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94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95</v>
      </c>
      <c r="B6" s="136">
        <v>410</v>
      </c>
      <c r="C6" s="136">
        <v>906</v>
      </c>
      <c r="D6" s="136">
        <v>2223</v>
      </c>
      <c r="E6" s="136">
        <v>2884</v>
      </c>
      <c r="F6" s="136">
        <v>2963</v>
      </c>
      <c r="G6" s="136">
        <v>2848</v>
      </c>
      <c r="H6" s="136">
        <v>2423</v>
      </c>
      <c r="I6" s="136">
        <v>1894</v>
      </c>
      <c r="J6" s="136">
        <v>1461</v>
      </c>
      <c r="K6" s="136">
        <v>1186</v>
      </c>
      <c r="L6" s="136">
        <v>1071</v>
      </c>
      <c r="M6" s="136">
        <v>1310</v>
      </c>
      <c r="N6" s="136">
        <v>21579</v>
      </c>
      <c r="O6" s="14"/>
      <c r="R6" s="35"/>
    </row>
    <row r="7" spans="1:18" s="5" customFormat="1" ht="13.5" customHeight="1">
      <c r="A7" s="64" t="s">
        <v>96</v>
      </c>
      <c r="B7" s="136">
        <v>2741</v>
      </c>
      <c r="C7" s="136">
        <v>3345</v>
      </c>
      <c r="D7" s="136">
        <v>7092</v>
      </c>
      <c r="E7" s="136">
        <v>7568</v>
      </c>
      <c r="F7" s="136">
        <v>7325</v>
      </c>
      <c r="G7" s="136">
        <v>7293</v>
      </c>
      <c r="H7" s="136">
        <v>6505</v>
      </c>
      <c r="I7" s="136">
        <v>5002</v>
      </c>
      <c r="J7" s="136">
        <v>4222</v>
      </c>
      <c r="K7" s="136">
        <v>3570</v>
      </c>
      <c r="L7" s="136">
        <v>3038</v>
      </c>
      <c r="M7" s="136">
        <v>2673</v>
      </c>
      <c r="N7" s="136">
        <v>60374</v>
      </c>
      <c r="O7" s="14"/>
      <c r="R7" s="35"/>
    </row>
    <row r="8" spans="1:18" s="5" customFormat="1" ht="13.5" customHeight="1">
      <c r="A8" s="40" t="s">
        <v>97</v>
      </c>
      <c r="B8" s="190">
        <v>3151</v>
      </c>
      <c r="C8" s="190">
        <v>4251</v>
      </c>
      <c r="D8" s="190">
        <v>9315</v>
      </c>
      <c r="E8" s="190">
        <v>10452</v>
      </c>
      <c r="F8" s="190">
        <v>10288</v>
      </c>
      <c r="G8" s="190">
        <v>10141</v>
      </c>
      <c r="H8" s="190">
        <v>8928</v>
      </c>
      <c r="I8" s="190">
        <v>6896</v>
      </c>
      <c r="J8" s="190">
        <v>5683</v>
      </c>
      <c r="K8" s="190">
        <v>4756</v>
      </c>
      <c r="L8" s="190">
        <v>4109</v>
      </c>
      <c r="M8" s="190">
        <v>3983</v>
      </c>
      <c r="N8" s="190">
        <v>81953</v>
      </c>
      <c r="O8" s="14"/>
      <c r="R8" s="35"/>
    </row>
    <row r="9" spans="1:18" ht="13.5" customHeight="1">
      <c r="A9" s="64" t="s">
        <v>145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146</v>
      </c>
      <c r="B10" s="65">
        <v>856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856</v>
      </c>
      <c r="O10" s="14"/>
      <c r="R10" s="33"/>
    </row>
    <row r="11" spans="1:18" s="17" customFormat="1" ht="12.75">
      <c r="A11" s="64" t="s">
        <v>147</v>
      </c>
      <c r="B11" s="136">
        <v>2855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2855</v>
      </c>
      <c r="O11" s="16"/>
      <c r="R11" s="33"/>
    </row>
    <row r="12" spans="1:18" s="5" customFormat="1" ht="12.75">
      <c r="A12" s="40" t="s">
        <v>148</v>
      </c>
      <c r="B12" s="41">
        <v>3711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3711</v>
      </c>
      <c r="O12" s="34"/>
      <c r="R12" s="35"/>
    </row>
    <row r="13" spans="1:18" ht="12.75">
      <c r="A13" s="42" t="s">
        <v>18</v>
      </c>
      <c r="B13" s="150">
        <v>0.17772135829895275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0.17772135829895275</v>
      </c>
      <c r="P13" s="29"/>
      <c r="R13" s="33"/>
    </row>
    <row r="14" spans="1:18" ht="12.75">
      <c r="A14" s="42" t="s">
        <v>19</v>
      </c>
      <c r="B14" s="150">
        <v>1.0878048780487806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1.0878048780487806</v>
      </c>
      <c r="R14" s="33"/>
    </row>
    <row r="15" spans="1:18" ht="12.75">
      <c r="A15" s="42" t="s">
        <v>20</v>
      </c>
      <c r="B15" s="150">
        <v>0.041590660342940566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0.041590660342940566</v>
      </c>
      <c r="R15" s="33"/>
    </row>
    <row r="16" spans="1:18" ht="12.75">
      <c r="A16" s="42" t="s">
        <v>21</v>
      </c>
      <c r="B16" s="150">
        <v>0.23066558879008353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0.23066558879008353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94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98</v>
      </c>
      <c r="B21" s="191">
        <v>301</v>
      </c>
      <c r="C21" s="191">
        <v>401</v>
      </c>
      <c r="D21" s="191">
        <v>902</v>
      </c>
      <c r="E21" s="191">
        <v>1140</v>
      </c>
      <c r="F21" s="191">
        <v>1457</v>
      </c>
      <c r="G21" s="191">
        <v>1691</v>
      </c>
      <c r="H21" s="191">
        <v>1693</v>
      </c>
      <c r="I21" s="191">
        <v>1475</v>
      </c>
      <c r="J21" s="191">
        <v>1097</v>
      </c>
      <c r="K21" s="191">
        <v>849</v>
      </c>
      <c r="L21" s="191">
        <v>671</v>
      </c>
      <c r="M21" s="191">
        <v>1033</v>
      </c>
      <c r="N21" s="136">
        <v>12710</v>
      </c>
      <c r="O21" s="14"/>
      <c r="R21" s="33"/>
    </row>
    <row r="22" spans="1:18" ht="12.75">
      <c r="A22" s="64" t="s">
        <v>99</v>
      </c>
      <c r="B22" s="136">
        <v>490</v>
      </c>
      <c r="C22" s="136">
        <v>468</v>
      </c>
      <c r="D22" s="136">
        <v>882</v>
      </c>
      <c r="E22" s="136">
        <v>1052</v>
      </c>
      <c r="F22" s="136">
        <v>1225</v>
      </c>
      <c r="G22" s="136">
        <v>1197</v>
      </c>
      <c r="H22" s="136">
        <v>1305</v>
      </c>
      <c r="I22" s="136">
        <v>1140</v>
      </c>
      <c r="J22" s="136">
        <v>870</v>
      </c>
      <c r="K22" s="136">
        <v>626</v>
      </c>
      <c r="L22" s="136">
        <v>539</v>
      </c>
      <c r="M22" s="136">
        <v>520</v>
      </c>
      <c r="N22" s="136">
        <v>10314</v>
      </c>
      <c r="O22" s="14"/>
      <c r="R22" s="33"/>
    </row>
    <row r="23" spans="1:18" ht="12.75">
      <c r="A23" s="40" t="s">
        <v>100</v>
      </c>
      <c r="B23" s="190">
        <v>791</v>
      </c>
      <c r="C23" s="190">
        <v>869</v>
      </c>
      <c r="D23" s="190">
        <v>1784</v>
      </c>
      <c r="E23" s="190">
        <v>2192</v>
      </c>
      <c r="F23" s="190">
        <v>2682</v>
      </c>
      <c r="G23" s="190">
        <v>2888</v>
      </c>
      <c r="H23" s="190">
        <v>2998</v>
      </c>
      <c r="I23" s="190">
        <v>2615</v>
      </c>
      <c r="J23" s="190">
        <v>1967</v>
      </c>
      <c r="K23" s="190">
        <v>1475</v>
      </c>
      <c r="L23" s="190">
        <v>1210</v>
      </c>
      <c r="M23" s="190">
        <v>1553</v>
      </c>
      <c r="N23" s="190">
        <v>23024</v>
      </c>
      <c r="O23" s="14"/>
      <c r="R23" s="33"/>
    </row>
    <row r="24" spans="1:18" ht="12.75">
      <c r="A24" s="64" t="s">
        <v>145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149</v>
      </c>
      <c r="B25" s="65">
        <v>355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355</v>
      </c>
      <c r="O25" s="14"/>
      <c r="R25" s="33"/>
    </row>
    <row r="26" spans="1:18" s="17" customFormat="1" ht="12.75">
      <c r="A26" s="64" t="s">
        <v>150</v>
      </c>
      <c r="B26" s="136">
        <v>491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491</v>
      </c>
      <c r="O26" s="16"/>
      <c r="R26" s="33"/>
    </row>
    <row r="27" spans="1:15" s="5" customFormat="1" ht="12.75">
      <c r="A27" s="40" t="s">
        <v>151</v>
      </c>
      <c r="B27" s="41">
        <v>846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846</v>
      </c>
      <c r="O27" s="34"/>
    </row>
    <row r="28" spans="1:15" s="5" customFormat="1" ht="12.75">
      <c r="A28" s="42" t="s">
        <v>18</v>
      </c>
      <c r="B28" s="150">
        <v>0.06953223767383054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0.06953223767383054</v>
      </c>
      <c r="O28" s="34"/>
    </row>
    <row r="29" spans="1:15" s="5" customFormat="1" ht="12.75">
      <c r="A29" s="42" t="s">
        <v>19</v>
      </c>
      <c r="B29" s="150">
        <v>0.1794019933554818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0.1794019933554818</v>
      </c>
      <c r="O29" s="34"/>
    </row>
    <row r="30" spans="1:15" s="5" customFormat="1" ht="12.75">
      <c r="A30" s="42" t="s">
        <v>20</v>
      </c>
      <c r="B30" s="150">
        <v>0.0020408163265306367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0.0020408163265306367</v>
      </c>
      <c r="O30" s="34"/>
    </row>
    <row r="31" spans="1:14" ht="12.75">
      <c r="A31" s="42" t="s">
        <v>22</v>
      </c>
      <c r="B31" s="150">
        <v>0.41962174940898345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0.41962174940898345</v>
      </c>
    </row>
    <row r="34" spans="1:7" ht="30.75" customHeight="1">
      <c r="A34" s="233" t="s">
        <v>4</v>
      </c>
      <c r="B34" s="268" t="str">
        <f>'R_PTW USED 2022vs2021'!B9:C9</f>
        <v>JANUARY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2022</v>
      </c>
      <c r="C35" s="45">
        <v>2021</v>
      </c>
      <c r="D35" s="267"/>
      <c r="E35" s="45">
        <v>2022</v>
      </c>
      <c r="F35" s="45">
        <v>2021</v>
      </c>
      <c r="G35" s="267"/>
    </row>
    <row r="36" spans="1:7" ht="15.75" customHeight="1">
      <c r="A36" s="67" t="s">
        <v>39</v>
      </c>
      <c r="B36" s="192">
        <v>856</v>
      </c>
      <c r="C36" s="192">
        <v>410</v>
      </c>
      <c r="D36" s="188">
        <v>1.0878048780487806</v>
      </c>
      <c r="E36" s="192">
        <v>856</v>
      </c>
      <c r="F36" s="192">
        <v>410</v>
      </c>
      <c r="G36" s="188">
        <v>1.0878048780487806</v>
      </c>
    </row>
    <row r="37" spans="1:7" ht="15.75" customHeight="1">
      <c r="A37" s="67" t="s">
        <v>40</v>
      </c>
      <c r="B37" s="192">
        <v>2855</v>
      </c>
      <c r="C37" s="192">
        <v>2741</v>
      </c>
      <c r="D37" s="188">
        <v>0.041590660342940566</v>
      </c>
      <c r="E37" s="192">
        <v>2855</v>
      </c>
      <c r="F37" s="192">
        <v>2741</v>
      </c>
      <c r="G37" s="188">
        <v>0.041590660342940566</v>
      </c>
    </row>
    <row r="38" spans="1:7" ht="15.75" customHeight="1">
      <c r="A38" s="95" t="s">
        <v>5</v>
      </c>
      <c r="B38" s="192">
        <v>3711</v>
      </c>
      <c r="C38" s="192">
        <v>3151</v>
      </c>
      <c r="D38" s="188">
        <v>0.17772135829895275</v>
      </c>
      <c r="E38" s="192">
        <v>3711</v>
      </c>
      <c r="F38" s="192">
        <v>3151</v>
      </c>
      <c r="G38" s="188">
        <v>0.17772135829895275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JANUARY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2022</v>
      </c>
      <c r="C42" s="45">
        <v>2021</v>
      </c>
      <c r="D42" s="267"/>
      <c r="E42" s="45">
        <v>2022</v>
      </c>
      <c r="F42" s="45">
        <v>2021</v>
      </c>
      <c r="G42" s="267"/>
    </row>
    <row r="43" spans="1:7" ht="15.75" customHeight="1">
      <c r="A43" s="67" t="s">
        <v>39</v>
      </c>
      <c r="B43" s="192">
        <v>355</v>
      </c>
      <c r="C43" s="192">
        <v>301</v>
      </c>
      <c r="D43" s="188">
        <v>0.1794019933554818</v>
      </c>
      <c r="E43" s="192">
        <v>355</v>
      </c>
      <c r="F43" s="192">
        <v>301</v>
      </c>
      <c r="G43" s="188">
        <v>0.1794019933554818</v>
      </c>
    </row>
    <row r="44" spans="1:7" ht="15.75" customHeight="1">
      <c r="A44" s="67" t="s">
        <v>40</v>
      </c>
      <c r="B44" s="192">
        <v>491</v>
      </c>
      <c r="C44" s="192">
        <v>490</v>
      </c>
      <c r="D44" s="188">
        <v>0.0020408163265306367</v>
      </c>
      <c r="E44" s="192">
        <v>491</v>
      </c>
      <c r="F44" s="192">
        <v>490</v>
      </c>
      <c r="G44" s="188">
        <v>0.0020408163265306367</v>
      </c>
    </row>
    <row r="45" spans="1:7" ht="15.75" customHeight="1">
      <c r="A45" s="95" t="s">
        <v>5</v>
      </c>
      <c r="B45" s="192">
        <v>846</v>
      </c>
      <c r="C45" s="192">
        <v>791</v>
      </c>
      <c r="D45" s="188">
        <v>0.06953223767383054</v>
      </c>
      <c r="E45" s="192">
        <v>846</v>
      </c>
      <c r="F45" s="192">
        <v>791</v>
      </c>
      <c r="G45" s="188">
        <v>0.06953223767383054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2022-02-08T12:07:42Z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